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03"/>
  <workbookPr/>
  <mc:AlternateContent xmlns:mc="http://schemas.openxmlformats.org/markup-compatibility/2006">
    <mc:Choice Requires="x15">
      <x15ac:absPath xmlns:x15ac="http://schemas.microsoft.com/office/spreadsheetml/2010/11/ac" url="/Users/anne-marie/Downloads/"/>
    </mc:Choice>
  </mc:AlternateContent>
  <xr:revisionPtr revIDLastSave="0" documentId="8_{88945F30-6213-40B9-B835-FA46EF4238D1}" xr6:coauthVersionLast="47" xr6:coauthVersionMax="47" xr10:uidLastSave="{00000000-0000-0000-0000-000000000000}"/>
  <bookViews>
    <workbookView xWindow="0" yWindow="460" windowWidth="25600" windowHeight="14480" tabRatio="500" xr2:uid="{00000000-000D-0000-FFFF-FFFF00000000}"/>
  </bookViews>
  <sheets>
    <sheet name="Sign off" sheetId="1" r:id="rId1"/>
    <sheet name="Plan" sheetId="4" r:id="rId2"/>
    <sheet name="Example Plan" sheetId="5" r:id="rId3"/>
    <sheet name="Guidance Notes" sheetId="2" r:id="rId4"/>
    <sheet name="Data" sheetId="3" state="hidden" r:id="rId5"/>
  </sheets>
  <calcPr calcId="191028" concurrentCalc="0"/>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32" i="4" l="1"/>
  <c r="D41" i="4"/>
  <c r="D51" i="4" s="1"/>
  <c r="D53" i="4" s="1"/>
  <c r="F22" i="4"/>
  <c r="F22" i="5"/>
  <c r="D41" i="5"/>
  <c r="D51" i="5"/>
  <c r="D53" i="5"/>
  <c r="F32" i="5"/>
</calcChain>
</file>

<file path=xl/sharedStrings.xml><?xml version="1.0" encoding="utf-8"?>
<sst xmlns="http://schemas.openxmlformats.org/spreadsheetml/2006/main" count="207" uniqueCount="105">
  <si>
    <t>SELF FLY HIRE FORM</t>
  </si>
  <si>
    <t>Date</t>
  </si>
  <si>
    <t>Planned Flight</t>
  </si>
  <si>
    <t>Summary</t>
  </si>
  <si>
    <t>Initial Here</t>
  </si>
  <si>
    <t>Commander</t>
  </si>
  <si>
    <t>I have my licence, medical and photo ID with me</t>
  </si>
  <si>
    <t>I have signed the EBG Indemnity Agreement &amp; a copy is on file</t>
  </si>
  <si>
    <t>I have flown this type of aircraft at EBG within the last 28 days</t>
  </si>
  <si>
    <t>I have read and agree with the privacy policy</t>
  </si>
  <si>
    <t>Weather</t>
  </si>
  <si>
    <t>I have checked the weather is suitable for the flight</t>
  </si>
  <si>
    <t>Please note here any weather queries for pre-flight review with instructor</t>
  </si>
  <si>
    <t>NOTAMS</t>
  </si>
  <si>
    <t>I have reviewed all applicable NOTAMS</t>
  </si>
  <si>
    <t>Please note here any NOTAMS for pre-flight review with instructor</t>
  </si>
  <si>
    <t>Airfield Procedures</t>
  </si>
  <si>
    <t>I have read and understood the Airfield Procedures for departure and destination airfields</t>
  </si>
  <si>
    <t>Please note here any procedures for pre-flight review with instructor</t>
  </si>
  <si>
    <t>Aircraft</t>
  </si>
  <si>
    <t>I have reviewed the Aircraft Tech Log</t>
  </si>
  <si>
    <t>I have confirmed all flight legs are within total mass and centre of gravity limits</t>
  </si>
  <si>
    <t>I have completed a Daily Check of the Aircraft, including any Airworthiness Directives (Ads)</t>
  </si>
  <si>
    <t>I have signed the Tech Log, Check A &amp; AD sheets</t>
  </si>
  <si>
    <t>I confirm the dual controls have been removed</t>
  </si>
  <si>
    <t>I fully understand that my Third Party Liability is unlimited, unless the information on this form is accurate,</t>
  </si>
  <si>
    <t xml:space="preserve"> complete and complies with all legal requirements.</t>
  </si>
  <si>
    <r>
      <t xml:space="preserve">In confirm that this flight </t>
    </r>
    <r>
      <rPr>
        <sz val="14"/>
        <color rgb="FFFF0000"/>
        <rFont val="Calibri (Body)"/>
      </rPr>
      <t>IS / IS NOT</t>
    </r>
    <r>
      <rPr>
        <sz val="14"/>
        <color theme="1"/>
        <rFont val="Calibri"/>
        <family val="2"/>
        <scheme val="minor"/>
      </rPr>
      <t xml:space="preserve"> a cost sharing flight, in accordance with the constraints of CAP 1590</t>
    </r>
  </si>
  <si>
    <t>Authorisation</t>
  </si>
  <si>
    <t>Submitted by</t>
  </si>
  <si>
    <t>Name</t>
  </si>
  <si>
    <t>Signature</t>
  </si>
  <si>
    <t>Authorised by</t>
  </si>
  <si>
    <t>Post-flight Debrief Notes</t>
  </si>
  <si>
    <t xml:space="preserve">Commander </t>
  </si>
  <si>
    <t>Licence Number</t>
  </si>
  <si>
    <t>Rating Expiry Date</t>
  </si>
  <si>
    <t>Medical Expiry Date</t>
  </si>
  <si>
    <t>Date of last SFH briefing</t>
  </si>
  <si>
    <t>Emergency Contact Name</t>
  </si>
  <si>
    <t>Emergency Contact No</t>
  </si>
  <si>
    <t>Flight</t>
  </si>
  <si>
    <t>Aircraft Type</t>
  </si>
  <si>
    <t>R44</t>
  </si>
  <si>
    <t>Proposed Route</t>
  </si>
  <si>
    <t>Diversion Plan</t>
  </si>
  <si>
    <t>Key Airspace Limitations</t>
  </si>
  <si>
    <t>From</t>
  </si>
  <si>
    <t>To</t>
  </si>
  <si>
    <t>Distance (NM)</t>
  </si>
  <si>
    <t>Time (mins)</t>
  </si>
  <si>
    <t>Fuel</t>
  </si>
  <si>
    <t>Leg 1</t>
  </si>
  <si>
    <t>Leg 2</t>
  </si>
  <si>
    <t>Leg 3</t>
  </si>
  <si>
    <t>Leg 4</t>
  </si>
  <si>
    <t>Leg 5</t>
  </si>
  <si>
    <t>Leg 6</t>
  </si>
  <si>
    <t>Reserve</t>
  </si>
  <si>
    <t>Total</t>
  </si>
  <si>
    <t>Refuel location (as required)</t>
  </si>
  <si>
    <t>Fuel required on departure from EGKR</t>
  </si>
  <si>
    <t>Weight</t>
  </si>
  <si>
    <t>Aircraft Registration</t>
  </si>
  <si>
    <t>RTOW</t>
  </si>
  <si>
    <t>Basic Weight</t>
  </si>
  <si>
    <t>Pilot</t>
  </si>
  <si>
    <t>Passenger 1</t>
  </si>
  <si>
    <t>Passenger 2</t>
  </si>
  <si>
    <t>Passenger 3</t>
  </si>
  <si>
    <t>Baggage</t>
  </si>
  <si>
    <t>TOW</t>
  </si>
  <si>
    <t>Goodwill</t>
  </si>
  <si>
    <t>555222H</t>
  </si>
  <si>
    <t>Licence Expiry Date</t>
  </si>
  <si>
    <t>Bloggs</t>
  </si>
  <si>
    <t>07718 666666</t>
  </si>
  <si>
    <t>R22</t>
  </si>
  <si>
    <t>Redhill, Rochester, Lydd, Pub, Return Redhill</t>
  </si>
  <si>
    <t>Lashenden, Biggin</t>
  </si>
  <si>
    <t>GWK CTA</t>
  </si>
  <si>
    <t>EGKR</t>
  </si>
  <si>
    <t>EGTO</t>
  </si>
  <si>
    <t>EGMD</t>
  </si>
  <si>
    <t>Yew Tree</t>
  </si>
  <si>
    <t>SELF FLY HIRE FORM - GUIDANCE NOTES</t>
  </si>
  <si>
    <t>Date of expiry of rating for relevant aircraft</t>
  </si>
  <si>
    <t>Each pilot will receive a briefing within next 6 months, please just note date &amp; instructor in this box. EBG will review, as &amp; when changes are applicable</t>
  </si>
  <si>
    <t>Emergency Contact Number</t>
  </si>
  <si>
    <t>If unsure which aircraft reg you will be flying, prepare as a draft, to be confirmed on the day</t>
  </si>
  <si>
    <t>Note suitable nearby airfields, in case on diversion</t>
  </si>
  <si>
    <t>eg Gatwick CTA D, Farnborough CTA 5, London Helilanes. This is simply to show awareness of the controlled airspace within which (or near which) you will be operating</t>
  </si>
  <si>
    <t>Fuel Calc</t>
  </si>
  <si>
    <t>Complete aircraft type in the yellow box &amp; the form will toggle to USG/Litres and Lbs/Kgs, as appropriate</t>
  </si>
  <si>
    <t>If you don't plan to refuel en route, just put the figure for your total fuel calculation. If you will be refuelling, please put fuel required to refuelling destination in this box</t>
  </si>
  <si>
    <t>Aircraft Reg</t>
  </si>
  <si>
    <t>Must be checked with the actual aircraft tech log on the day of the flight</t>
  </si>
  <si>
    <t>Please include names &amp; weights for all passengers</t>
  </si>
  <si>
    <t>Self-calculates from fuel required figure above</t>
  </si>
  <si>
    <t>Self-calculates from info in this table</t>
  </si>
  <si>
    <t>USG</t>
  </si>
  <si>
    <t>LBS</t>
  </si>
  <si>
    <t>G2</t>
  </si>
  <si>
    <t>LITRES</t>
  </si>
  <si>
    <t>KGS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</si>
</sst>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0\);"/>
  </numFmts>
  <fonts count="6">
    <font>
      <sz val="12"/>
      <color theme="1"/>
      <name val="Calibri"/>
      <family val="2"/>
      <scheme val="minor"/>
    </font>
    <font>
      <b/>
      <sz val="12"/>
      <color theme="1"/>
      <name val="Calibri"/>
      <family val="2"/>
      <scheme val="minor"/>
    </font>
    <font>
      <sz val="8"/>
      <name val="Calibri"/>
      <family val="2"/>
      <scheme val="minor"/>
    </font>
    <font>
      <b/>
      <sz val="14"/>
      <color theme="1"/>
      <name val="Calibri"/>
      <family val="2"/>
      <scheme val="minor"/>
    </font>
    <font>
      <sz val="14"/>
      <color theme="1"/>
      <name val="Calibri"/>
      <family val="2"/>
      <scheme val="minor"/>
    </font>
    <font>
      <sz val="14"/>
      <color rgb="FFFF0000"/>
      <name val="Calibri (Body)"/>
    </font>
  </fonts>
  <fills count="4">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1">
    <xf numFmtId="0" fontId="0" fillId="0" borderId="0"/>
  </cellStyleXfs>
  <cellXfs count="71">
    <xf numFmtId="0" fontId="0" fillId="0" borderId="0" xfId="0"/>
    <xf numFmtId="0" fontId="0" fillId="0" borderId="0" xfId="0" quotePrefix="1"/>
    <xf numFmtId="0" fontId="1" fillId="0" borderId="0" xfId="0" applyFont="1"/>
    <xf numFmtId="0" fontId="0" fillId="0" borderId="1" xfId="0" applyBorder="1"/>
    <xf numFmtId="0" fontId="0" fillId="0" borderId="2"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14" fontId="0" fillId="0" borderId="1" xfId="0" applyNumberFormat="1" applyBorder="1" applyAlignment="1">
      <alignment horizontal="center"/>
    </xf>
    <xf numFmtId="0" fontId="0" fillId="0" borderId="10" xfId="0" applyBorder="1"/>
    <xf numFmtId="0" fontId="0" fillId="0" borderId="11" xfId="0" applyBorder="1"/>
    <xf numFmtId="0" fontId="0" fillId="0" borderId="4" xfId="0" applyBorder="1" applyAlignment="1">
      <alignment horizontal="left"/>
    </xf>
    <xf numFmtId="0" fontId="0" fillId="0" borderId="9" xfId="0" applyBorder="1" applyAlignment="1">
      <alignment horizontal="left"/>
    </xf>
    <xf numFmtId="0" fontId="1" fillId="0" borderId="1" xfId="0" applyFont="1" applyBorder="1"/>
    <xf numFmtId="0" fontId="1" fillId="0" borderId="5" xfId="0" applyFont="1" applyBorder="1"/>
    <xf numFmtId="0" fontId="0" fillId="2" borderId="1" xfId="0" applyFill="1" applyBorder="1"/>
    <xf numFmtId="0" fontId="1" fillId="0" borderId="0" xfId="0" applyFont="1" applyProtection="1">
      <protection locked="0"/>
    </xf>
    <xf numFmtId="0" fontId="0" fillId="0" borderId="0" xfId="0" applyProtection="1">
      <protection locked="0"/>
    </xf>
    <xf numFmtId="14" fontId="0" fillId="0" borderId="1" xfId="0" applyNumberFormat="1" applyBorder="1" applyAlignment="1" applyProtection="1">
      <alignment horizontal="center"/>
      <protection locked="0"/>
    </xf>
    <xf numFmtId="0" fontId="0" fillId="0" borderId="0" xfId="0" quotePrefix="1" applyProtection="1">
      <protection locked="0"/>
    </xf>
    <xf numFmtId="0" fontId="0" fillId="0" borderId="10" xfId="0" applyBorder="1" applyProtection="1">
      <protection locked="0"/>
    </xf>
    <xf numFmtId="0" fontId="0" fillId="0" borderId="4" xfId="0" applyBorder="1" applyProtection="1">
      <protection locked="0"/>
    </xf>
    <xf numFmtId="0" fontId="0" fillId="0" borderId="11" xfId="0" applyBorder="1" applyProtection="1">
      <protection locked="0"/>
    </xf>
    <xf numFmtId="0" fontId="0" fillId="0" borderId="7" xfId="0" applyBorder="1" applyProtection="1">
      <protection locked="0"/>
    </xf>
    <xf numFmtId="0" fontId="0" fillId="0" borderId="1" xfId="0" applyBorder="1" applyProtection="1">
      <protection locked="0"/>
    </xf>
    <xf numFmtId="0" fontId="0" fillId="0" borderId="8" xfId="0" applyBorder="1" applyProtection="1">
      <protection locked="0"/>
    </xf>
    <xf numFmtId="0" fontId="0" fillId="0" borderId="9" xfId="0" applyBorder="1" applyProtection="1">
      <protection locked="0"/>
    </xf>
    <xf numFmtId="0" fontId="1" fillId="0" borderId="5" xfId="0" applyFont="1" applyBorder="1" applyProtection="1">
      <protection locked="0"/>
    </xf>
    <xf numFmtId="0" fontId="0" fillId="0" borderId="6" xfId="0" applyBorder="1" applyProtection="1">
      <protection locked="0"/>
    </xf>
    <xf numFmtId="0" fontId="1" fillId="0" borderId="1" xfId="0" applyFont="1" applyBorder="1" applyProtection="1">
      <protection locked="0"/>
    </xf>
    <xf numFmtId="0" fontId="0" fillId="0" borderId="2" xfId="0" applyBorder="1" applyProtection="1">
      <protection locked="0"/>
    </xf>
    <xf numFmtId="0" fontId="0" fillId="0" borderId="4" xfId="0" applyBorder="1" applyAlignment="1" applyProtection="1">
      <alignment horizontal="left"/>
      <protection locked="0"/>
    </xf>
    <xf numFmtId="0" fontId="0" fillId="2" borderId="1" xfId="0" applyFill="1" applyBorder="1" applyProtection="1">
      <protection locked="0"/>
    </xf>
    <xf numFmtId="0" fontId="0" fillId="0" borderId="5" xfId="0" applyBorder="1" applyProtection="1">
      <protection locked="0"/>
    </xf>
    <xf numFmtId="0" fontId="0" fillId="0" borderId="0" xfId="0" applyAlignment="1">
      <alignment wrapText="1"/>
    </xf>
    <xf numFmtId="0" fontId="3" fillId="0" borderId="0" xfId="0" applyFont="1" applyProtection="1">
      <protection locked="0"/>
    </xf>
    <xf numFmtId="0" fontId="4" fillId="0" borderId="0" xfId="0" applyFont="1" applyProtection="1">
      <protection locked="0"/>
    </xf>
    <xf numFmtId="14" fontId="4" fillId="0" borderId="1" xfId="0" applyNumberFormat="1" applyFont="1" applyBorder="1" applyAlignment="1" applyProtection="1">
      <alignment horizontal="center"/>
      <protection locked="0"/>
    </xf>
    <xf numFmtId="0" fontId="4" fillId="0" borderId="2" xfId="0" applyFont="1" applyBorder="1" applyProtection="1">
      <protection locked="0"/>
    </xf>
    <xf numFmtId="0" fontId="4" fillId="0" borderId="3" xfId="0" applyFont="1" applyBorder="1" applyProtection="1">
      <protection locked="0"/>
    </xf>
    <xf numFmtId="0" fontId="4" fillId="0" borderId="4" xfId="0" applyFont="1" applyBorder="1" applyProtection="1">
      <protection locked="0"/>
    </xf>
    <xf numFmtId="0" fontId="4" fillId="0" borderId="8" xfId="0" applyFont="1" applyBorder="1" applyProtection="1">
      <protection locked="0"/>
    </xf>
    <xf numFmtId="0" fontId="4" fillId="0" borderId="9" xfId="0" applyFont="1" applyBorder="1" applyProtection="1">
      <protection locked="0"/>
    </xf>
    <xf numFmtId="0" fontId="4" fillId="0" borderId="5" xfId="0" applyFont="1" applyBorder="1" applyProtection="1">
      <protection locked="0"/>
    </xf>
    <xf numFmtId="0" fontId="4" fillId="0" borderId="6" xfId="0" applyFont="1" applyBorder="1" applyProtection="1">
      <protection locked="0"/>
    </xf>
    <xf numFmtId="0" fontId="4" fillId="0" borderId="7" xfId="0" applyFont="1" applyBorder="1" applyProtection="1">
      <protection locked="0"/>
    </xf>
    <xf numFmtId="0" fontId="4" fillId="0" borderId="1" xfId="0" applyFont="1" applyBorder="1" applyProtection="1">
      <protection locked="0"/>
    </xf>
    <xf numFmtId="0" fontId="1" fillId="0" borderId="0" xfId="0" applyFont="1" applyAlignment="1">
      <alignment vertical="top"/>
    </xf>
    <xf numFmtId="0" fontId="0" fillId="0" borderId="0" xfId="0" applyAlignment="1">
      <alignment vertical="top"/>
    </xf>
    <xf numFmtId="0" fontId="0" fillId="0" borderId="8" xfId="0" applyBorder="1" applyAlignment="1">
      <alignment vertical="top"/>
    </xf>
    <xf numFmtId="0" fontId="0" fillId="0" borderId="2" xfId="0" applyBorder="1" applyAlignment="1">
      <alignment vertical="top"/>
    </xf>
    <xf numFmtId="0" fontId="0" fillId="0" borderId="5" xfId="0" applyBorder="1" applyAlignment="1">
      <alignment vertical="top"/>
    </xf>
    <xf numFmtId="0" fontId="0" fillId="0" borderId="2" xfId="0" applyBorder="1" applyAlignment="1" applyProtection="1">
      <alignment horizontal="left"/>
      <protection locked="0"/>
    </xf>
    <xf numFmtId="0" fontId="0" fillId="0" borderId="5" xfId="0" applyBorder="1" applyAlignment="1" applyProtection="1">
      <alignment horizontal="left"/>
      <protection locked="0"/>
    </xf>
    <xf numFmtId="0" fontId="0" fillId="0" borderId="12" xfId="0" applyBorder="1" applyProtection="1">
      <protection locked="0"/>
    </xf>
    <xf numFmtId="0" fontId="0" fillId="3" borderId="12" xfId="0" applyFill="1" applyBorder="1" applyProtection="1">
      <protection locked="0"/>
    </xf>
    <xf numFmtId="0" fontId="0" fillId="3" borderId="13" xfId="0" applyFill="1" applyBorder="1" applyProtection="1">
      <protection locked="0"/>
    </xf>
    <xf numFmtId="0" fontId="0" fillId="0" borderId="13" xfId="0" applyBorder="1" applyProtection="1">
      <protection locked="0"/>
    </xf>
    <xf numFmtId="0" fontId="0" fillId="3" borderId="7" xfId="0" applyFill="1" applyBorder="1" applyProtection="1">
      <protection locked="0"/>
    </xf>
    <xf numFmtId="0" fontId="0" fillId="0" borderId="14" xfId="0" applyBorder="1" applyProtection="1">
      <protection locked="0"/>
    </xf>
    <xf numFmtId="0" fontId="0" fillId="3" borderId="1" xfId="0" applyFill="1" applyBorder="1"/>
    <xf numFmtId="164" fontId="0" fillId="0" borderId="1" xfId="0" applyNumberFormat="1" applyBorder="1"/>
    <xf numFmtId="164" fontId="0" fillId="0" borderId="13" xfId="0" applyNumberFormat="1" applyBorder="1"/>
    <xf numFmtId="164" fontId="1" fillId="0" borderId="13" xfId="0" applyNumberFormat="1" applyFont="1" applyBorder="1"/>
    <xf numFmtId="0" fontId="0" fillId="0" borderId="12" xfId="0" applyBorder="1" applyAlignment="1" applyProtection="1">
      <alignment horizontal="center"/>
      <protection locked="0"/>
    </xf>
    <xf numFmtId="14" fontId="0" fillId="0" borderId="12" xfId="0" applyNumberFormat="1" applyBorder="1" applyAlignment="1" applyProtection="1">
      <alignment horizontal="center"/>
      <protection locked="0"/>
    </xf>
    <xf numFmtId="0" fontId="0" fillId="0" borderId="13" xfId="0" applyBorder="1" applyAlignment="1"/>
    <xf numFmtId="14" fontId="0" fillId="0" borderId="13" xfId="0" applyNumberFormat="1" applyBorder="1" applyAlignment="1"/>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457200</xdr:colOff>
      <xdr:row>0</xdr:row>
      <xdr:rowOff>0</xdr:rowOff>
    </xdr:from>
    <xdr:to>
      <xdr:col>9</xdr:col>
      <xdr:colOff>0</xdr:colOff>
      <xdr:row>6</xdr:row>
      <xdr:rowOff>0</xdr:rowOff>
    </xdr:to>
    <xdr:pic>
      <xdr:nvPicPr>
        <xdr:cNvPr id="2" name="Picture 1" descr="Ebgheli">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140700" y="0"/>
          <a:ext cx="127000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1104900</xdr:colOff>
      <xdr:row>0</xdr:row>
      <xdr:rowOff>0</xdr:rowOff>
    </xdr:from>
    <xdr:to>
      <xdr:col>6</xdr:col>
      <xdr:colOff>12700</xdr:colOff>
      <xdr:row>7</xdr:row>
      <xdr:rowOff>25400</xdr:rowOff>
    </xdr:to>
    <xdr:pic>
      <xdr:nvPicPr>
        <xdr:cNvPr id="4" name="Picture 3" descr="Ebgheli">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11900" y="0"/>
          <a:ext cx="127000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1117600</xdr:colOff>
      <xdr:row>0</xdr:row>
      <xdr:rowOff>0</xdr:rowOff>
    </xdr:from>
    <xdr:to>
      <xdr:col>6</xdr:col>
      <xdr:colOff>25400</xdr:colOff>
      <xdr:row>7</xdr:row>
      <xdr:rowOff>25400</xdr:rowOff>
    </xdr:to>
    <xdr:pic>
      <xdr:nvPicPr>
        <xdr:cNvPr id="2" name="Picture 1" descr="Ebgheli">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24600" y="0"/>
          <a:ext cx="127000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3644900</xdr:colOff>
      <xdr:row>0</xdr:row>
      <xdr:rowOff>0</xdr:rowOff>
    </xdr:from>
    <xdr:to>
      <xdr:col>2</xdr:col>
      <xdr:colOff>12700</xdr:colOff>
      <xdr:row>7</xdr:row>
      <xdr:rowOff>25400</xdr:rowOff>
    </xdr:to>
    <xdr:pic>
      <xdr:nvPicPr>
        <xdr:cNvPr id="2" name="Picture 1" descr="Ebgheli">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26200" y="0"/>
          <a:ext cx="127000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64"/>
  <sheetViews>
    <sheetView tabSelected="1" workbookViewId="0">
      <selection activeCell="E41" sqref="E41"/>
    </sheetView>
  </sheetViews>
  <sheetFormatPr defaultColWidth="10.875" defaultRowHeight="18.95"/>
  <cols>
    <col min="1" max="1" width="21.875" style="39" customWidth="1"/>
    <col min="2" max="2" width="21.625" style="39" customWidth="1"/>
    <col min="3" max="4" width="12.625" style="39" bestFit="1" customWidth="1"/>
    <col min="5" max="5" width="10.875" style="39"/>
    <col min="6" max="6" width="13.125" style="39" bestFit="1" customWidth="1"/>
    <col min="7" max="8" width="10.875" style="39"/>
    <col min="9" max="9" width="11.875" style="39" bestFit="1" customWidth="1"/>
    <col min="10" max="16384" width="10.875" style="39"/>
  </cols>
  <sheetData>
    <row r="1" spans="1:9">
      <c r="A1" s="38" t="s">
        <v>0</v>
      </c>
    </row>
    <row r="3" spans="1:9">
      <c r="A3" s="38" t="s">
        <v>1</v>
      </c>
      <c r="B3" s="40"/>
    </row>
    <row r="5" spans="1:9">
      <c r="A5" s="38" t="s">
        <v>2</v>
      </c>
      <c r="B5" s="41"/>
      <c r="C5" s="42"/>
      <c r="D5" s="42"/>
      <c r="E5" s="42"/>
      <c r="F5" s="42"/>
      <c r="G5" s="43"/>
    </row>
    <row r="6" spans="1:9">
      <c r="A6" s="38" t="s">
        <v>3</v>
      </c>
      <c r="B6" s="44"/>
      <c r="G6" s="45"/>
    </row>
    <row r="7" spans="1:9">
      <c r="B7" s="46"/>
      <c r="C7" s="47"/>
      <c r="D7" s="47"/>
      <c r="E7" s="47"/>
      <c r="F7" s="47"/>
      <c r="G7" s="48"/>
    </row>
    <row r="8" spans="1:9">
      <c r="I8" s="38" t="s">
        <v>4</v>
      </c>
    </row>
    <row r="9" spans="1:9">
      <c r="I9" s="38"/>
    </row>
    <row r="10" spans="1:9">
      <c r="A10" s="38" t="s">
        <v>5</v>
      </c>
      <c r="B10" s="39" t="s">
        <v>6</v>
      </c>
      <c r="I10" s="49"/>
    </row>
    <row r="11" spans="1:9">
      <c r="B11" s="39" t="s">
        <v>7</v>
      </c>
      <c r="I11" s="49"/>
    </row>
    <row r="12" spans="1:9">
      <c r="B12" s="39" t="s">
        <v>8</v>
      </c>
      <c r="I12" s="49"/>
    </row>
    <row r="13" spans="1:9">
      <c r="B13" s="39" t="s">
        <v>9</v>
      </c>
      <c r="I13" s="49"/>
    </row>
    <row r="15" spans="1:9">
      <c r="A15" s="38" t="s">
        <v>10</v>
      </c>
      <c r="B15" s="39" t="s">
        <v>11</v>
      </c>
      <c r="I15" s="49"/>
    </row>
    <row r="16" spans="1:9">
      <c r="A16" s="38"/>
      <c r="B16" s="39" t="s">
        <v>12</v>
      </c>
    </row>
    <row r="17" spans="1:9">
      <c r="A17" s="38"/>
    </row>
    <row r="18" spans="1:9">
      <c r="A18" s="38"/>
    </row>
    <row r="20" spans="1:9">
      <c r="A20" s="38" t="s">
        <v>13</v>
      </c>
      <c r="B20" s="39" t="s">
        <v>14</v>
      </c>
      <c r="I20" s="49"/>
    </row>
    <row r="21" spans="1:9">
      <c r="B21" s="39" t="s">
        <v>15</v>
      </c>
    </row>
    <row r="25" spans="1:9">
      <c r="A25" s="38" t="s">
        <v>16</v>
      </c>
      <c r="B25" s="39" t="s">
        <v>17</v>
      </c>
      <c r="I25" s="49"/>
    </row>
    <row r="26" spans="1:9">
      <c r="A26" s="38"/>
      <c r="B26" s="39" t="s">
        <v>18</v>
      </c>
    </row>
    <row r="27" spans="1:9">
      <c r="A27" s="38"/>
    </row>
    <row r="28" spans="1:9">
      <c r="A28" s="38"/>
    </row>
    <row r="30" spans="1:9">
      <c r="A30" s="38" t="s">
        <v>19</v>
      </c>
      <c r="B30" s="39" t="s">
        <v>20</v>
      </c>
      <c r="I30" s="49"/>
    </row>
    <row r="31" spans="1:9">
      <c r="B31" s="39" t="s">
        <v>21</v>
      </c>
      <c r="I31" s="49"/>
    </row>
    <row r="32" spans="1:9">
      <c r="B32" s="39" t="s">
        <v>22</v>
      </c>
      <c r="I32" s="49"/>
    </row>
    <row r="33" spans="1:9">
      <c r="B33" s="39" t="s">
        <v>23</v>
      </c>
      <c r="I33" s="49"/>
    </row>
    <row r="34" spans="1:9">
      <c r="B34" s="39" t="s">
        <v>24</v>
      </c>
      <c r="I34" s="49"/>
    </row>
    <row r="37" spans="1:9">
      <c r="A37" s="39" t="s">
        <v>25</v>
      </c>
    </row>
    <row r="38" spans="1:9">
      <c r="A38" s="39" t="s">
        <v>26</v>
      </c>
    </row>
    <row r="40" spans="1:9">
      <c r="A40" s="39" t="s">
        <v>27</v>
      </c>
    </row>
    <row r="43" spans="1:9">
      <c r="A43" s="38" t="s">
        <v>28</v>
      </c>
    </row>
    <row r="44" spans="1:9">
      <c r="A44" s="38"/>
      <c r="B44" s="38" t="s">
        <v>29</v>
      </c>
      <c r="C44" s="39" t="s">
        <v>30</v>
      </c>
    </row>
    <row r="46" spans="1:9">
      <c r="C46" s="39" t="s">
        <v>31</v>
      </c>
      <c r="D46" s="41"/>
      <c r="E46" s="42"/>
      <c r="F46" s="42"/>
      <c r="G46" s="43"/>
    </row>
    <row r="47" spans="1:9">
      <c r="D47" s="44"/>
      <c r="G47" s="45"/>
    </row>
    <row r="48" spans="1:9">
      <c r="D48" s="46"/>
      <c r="E48" s="47"/>
      <c r="F48" s="47"/>
      <c r="G48" s="48"/>
    </row>
    <row r="51" spans="1:9">
      <c r="B51" s="38" t="s">
        <v>32</v>
      </c>
      <c r="C51" s="39" t="s">
        <v>30</v>
      </c>
    </row>
    <row r="53" spans="1:9">
      <c r="C53" s="39" t="s">
        <v>31</v>
      </c>
      <c r="D53" s="41"/>
      <c r="E53" s="42"/>
      <c r="F53" s="42"/>
      <c r="G53" s="43"/>
    </row>
    <row r="54" spans="1:9">
      <c r="D54" s="44"/>
      <c r="G54" s="45"/>
    </row>
    <row r="55" spans="1:9">
      <c r="D55" s="46"/>
      <c r="E55" s="47"/>
      <c r="F55" s="47"/>
      <c r="G55" s="48"/>
    </row>
    <row r="57" spans="1:9">
      <c r="A57" s="38" t="s">
        <v>33</v>
      </c>
    </row>
    <row r="58" spans="1:9">
      <c r="A58" s="41"/>
      <c r="B58" s="42"/>
      <c r="C58" s="42"/>
      <c r="D58" s="42"/>
      <c r="E58" s="42"/>
      <c r="F58" s="42"/>
      <c r="G58" s="42"/>
      <c r="H58" s="42"/>
      <c r="I58" s="43"/>
    </row>
    <row r="59" spans="1:9">
      <c r="A59" s="44"/>
      <c r="I59" s="45"/>
    </row>
    <row r="60" spans="1:9">
      <c r="A60" s="44"/>
      <c r="I60" s="45"/>
    </row>
    <row r="61" spans="1:9">
      <c r="A61" s="44"/>
      <c r="I61" s="45"/>
    </row>
    <row r="62" spans="1:9">
      <c r="A62" s="44"/>
      <c r="I62" s="45"/>
    </row>
    <row r="63" spans="1:9">
      <c r="A63" s="44"/>
      <c r="I63" s="45"/>
    </row>
    <row r="64" spans="1:9">
      <c r="A64" s="46"/>
      <c r="B64" s="47"/>
      <c r="C64" s="47"/>
      <c r="D64" s="47"/>
      <c r="E64" s="47"/>
      <c r="F64" s="47"/>
      <c r="G64" s="47"/>
      <c r="H64" s="47"/>
      <c r="I64" s="48"/>
    </row>
  </sheetData>
  <sheetProtection password="CC32" sheet="1" objects="1" scenarios="1"/>
  <phoneticPr fontId="2" type="noConversion"/>
  <pageMargins left="0.70000000000000007" right="0.70000000000000007" top="0.75000000000000011" bottom="0.75000000000000011" header="0.30000000000000004" footer="0.30000000000000004"/>
  <pageSetup paperSize="9" scale="60" orientation="portrait" horizontalDpi="0" verticalDpi="0" copies="1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53"/>
  <sheetViews>
    <sheetView workbookViewId="0">
      <selection activeCell="D47" sqref="D47"/>
    </sheetView>
  </sheetViews>
  <sheetFormatPr defaultColWidth="10.875" defaultRowHeight="18.95" customHeight="1"/>
  <cols>
    <col min="1" max="1" width="21.875" style="20" customWidth="1"/>
    <col min="2" max="6" width="15.5" style="20" customWidth="1"/>
    <col min="7" max="16384" width="10.875" style="20"/>
  </cols>
  <sheetData>
    <row r="1" spans="1:3" ht="18.95" customHeight="1">
      <c r="A1" s="19" t="s">
        <v>0</v>
      </c>
    </row>
    <row r="3" spans="1:3" ht="18.95" customHeight="1">
      <c r="A3" s="20" t="s">
        <v>1</v>
      </c>
      <c r="B3" s="21"/>
    </row>
    <row r="5" spans="1:3" ht="18.95" customHeight="1">
      <c r="A5" s="19" t="s">
        <v>34</v>
      </c>
    </row>
    <row r="6" spans="1:3" ht="18.95" customHeight="1">
      <c r="A6" s="20" t="s">
        <v>30</v>
      </c>
      <c r="B6" s="67"/>
      <c r="C6" s="69"/>
    </row>
    <row r="7" spans="1:3" ht="18.95" customHeight="1">
      <c r="A7" s="20" t="s">
        <v>35</v>
      </c>
      <c r="B7" s="67"/>
      <c r="C7" s="69"/>
    </row>
    <row r="8" spans="1:3" ht="18.95" customHeight="1">
      <c r="A8" s="20" t="s">
        <v>36</v>
      </c>
      <c r="B8" s="67"/>
      <c r="C8" s="69"/>
    </row>
    <row r="9" spans="1:3" ht="18.95" customHeight="1">
      <c r="A9" s="20" t="s">
        <v>37</v>
      </c>
      <c r="B9" s="67"/>
      <c r="C9" s="69"/>
    </row>
    <row r="10" spans="1:3" ht="18.95" customHeight="1">
      <c r="A10" s="20" t="s">
        <v>38</v>
      </c>
      <c r="B10" s="67"/>
      <c r="C10" s="69"/>
    </row>
    <row r="11" spans="1:3" ht="18.95" customHeight="1">
      <c r="A11" s="20" t="s">
        <v>39</v>
      </c>
      <c r="B11" s="67"/>
      <c r="C11" s="69"/>
    </row>
    <row r="12" spans="1:3" ht="18.95" customHeight="1">
      <c r="A12" s="20" t="s">
        <v>40</v>
      </c>
      <c r="B12" s="67"/>
      <c r="C12" s="69"/>
    </row>
    <row r="13" spans="1:3" ht="18.95" customHeight="1">
      <c r="B13" s="22"/>
    </row>
    <row r="15" spans="1:3" ht="18.95" customHeight="1">
      <c r="A15" s="19" t="s">
        <v>41</v>
      </c>
    </row>
    <row r="16" spans="1:3" ht="18.95" customHeight="1">
      <c r="A16" s="20" t="s">
        <v>42</v>
      </c>
      <c r="B16" s="35" t="s">
        <v>43</v>
      </c>
    </row>
    <row r="17" spans="1:6" ht="18.95" customHeight="1">
      <c r="A17" s="20" t="s">
        <v>44</v>
      </c>
    </row>
    <row r="18" spans="1:6" ht="18.95" customHeight="1">
      <c r="A18" s="20" t="s">
        <v>45</v>
      </c>
    </row>
    <row r="19" spans="1:6" ht="18.95" customHeight="1">
      <c r="A19" s="20" t="s">
        <v>46</v>
      </c>
    </row>
    <row r="21" spans="1:6" ht="18.95" customHeight="1">
      <c r="A21" s="23"/>
      <c r="B21" s="23" t="s">
        <v>47</v>
      </c>
      <c r="C21" s="24" t="s">
        <v>48</v>
      </c>
      <c r="D21" s="24" t="s">
        <v>49</v>
      </c>
      <c r="E21" s="24" t="s">
        <v>50</v>
      </c>
      <c r="F21" s="24" t="s">
        <v>51</v>
      </c>
    </row>
    <row r="22" spans="1:6" ht="18.95" customHeight="1">
      <c r="A22" s="25"/>
      <c r="B22" s="25"/>
      <c r="C22" s="26"/>
      <c r="D22" s="26"/>
      <c r="E22" s="26"/>
      <c r="F22" s="8" t="str">
        <f>VLOOKUP(B16,Data!A3:C5,2,FALSE)</f>
        <v>USG</v>
      </c>
    </row>
    <row r="23" spans="1:6" ht="18.95" customHeight="1">
      <c r="A23" s="27" t="s">
        <v>52</v>
      </c>
      <c r="B23" s="27"/>
      <c r="C23" s="27"/>
      <c r="D23" s="27"/>
      <c r="E23" s="27"/>
      <c r="F23" s="27"/>
    </row>
    <row r="24" spans="1:6" ht="18.95" customHeight="1">
      <c r="A24" s="27" t="s">
        <v>53</v>
      </c>
      <c r="B24" s="27"/>
      <c r="C24" s="27"/>
      <c r="D24" s="27"/>
      <c r="E24" s="27"/>
      <c r="F24" s="27"/>
    </row>
    <row r="25" spans="1:6" ht="18.95" customHeight="1">
      <c r="A25" s="27" t="s">
        <v>54</v>
      </c>
      <c r="B25" s="27"/>
      <c r="C25" s="27"/>
      <c r="D25" s="27"/>
      <c r="E25" s="27"/>
      <c r="F25" s="27"/>
    </row>
    <row r="26" spans="1:6" ht="18.95" customHeight="1">
      <c r="A26" s="27" t="s">
        <v>55</v>
      </c>
      <c r="B26" s="27"/>
      <c r="C26" s="27"/>
      <c r="D26" s="27"/>
      <c r="E26" s="27"/>
      <c r="F26" s="27"/>
    </row>
    <row r="27" spans="1:6" ht="18.95" customHeight="1">
      <c r="A27" s="27" t="s">
        <v>56</v>
      </c>
      <c r="B27" s="27"/>
      <c r="C27" s="27"/>
      <c r="D27" s="27"/>
      <c r="E27" s="27"/>
      <c r="F27" s="27"/>
    </row>
    <row r="28" spans="1:6" ht="18.95" customHeight="1">
      <c r="A28" s="27" t="s">
        <v>57</v>
      </c>
      <c r="B28" s="27"/>
      <c r="C28" s="27"/>
      <c r="D28" s="27"/>
      <c r="E28" s="27"/>
      <c r="F28" s="27"/>
    </row>
    <row r="29" spans="1:6" ht="18.95" customHeight="1">
      <c r="A29" s="28"/>
      <c r="F29" s="29"/>
    </row>
    <row r="30" spans="1:6" ht="18.95" customHeight="1">
      <c r="A30" s="28" t="s">
        <v>58</v>
      </c>
      <c r="F30" s="27"/>
    </row>
    <row r="31" spans="1:6" ht="18.95" customHeight="1">
      <c r="A31" s="28"/>
      <c r="F31" s="29"/>
    </row>
    <row r="32" spans="1:6" ht="18.95" customHeight="1">
      <c r="A32" s="28" t="s">
        <v>59</v>
      </c>
      <c r="F32" s="64">
        <f>SUM(F23:F31)</f>
        <v>0</v>
      </c>
    </row>
    <row r="33" spans="1:6" ht="18.95" customHeight="1">
      <c r="A33" s="28"/>
      <c r="F33" s="29"/>
    </row>
    <row r="34" spans="1:6" ht="18.95" customHeight="1">
      <c r="A34" s="28" t="s">
        <v>60</v>
      </c>
      <c r="C34" s="27"/>
      <c r="F34" s="29"/>
    </row>
    <row r="35" spans="1:6" ht="18.95" customHeight="1">
      <c r="A35" s="30" t="s">
        <v>61</v>
      </c>
      <c r="B35" s="31"/>
      <c r="C35" s="31"/>
      <c r="D35" s="31"/>
      <c r="E35" s="31"/>
      <c r="F35" s="32"/>
    </row>
    <row r="38" spans="1:6" ht="18.95" customHeight="1">
      <c r="A38" s="19" t="s">
        <v>19</v>
      </c>
    </row>
    <row r="40" spans="1:6" ht="18.95" customHeight="1">
      <c r="A40" s="33"/>
      <c r="B40" s="55" t="s">
        <v>30</v>
      </c>
      <c r="C40" s="24"/>
      <c r="D40" s="34" t="s">
        <v>62</v>
      </c>
    </row>
    <row r="41" spans="1:6" ht="18.95" customHeight="1">
      <c r="A41" s="28"/>
      <c r="B41" s="56"/>
      <c r="C41" s="29"/>
      <c r="D41" s="15" t="str">
        <f>VLOOKUP(B16,Data!A3:C5,3,FALSE)</f>
        <v>LBS</v>
      </c>
    </row>
    <row r="42" spans="1:6" ht="18.95" customHeight="1">
      <c r="A42" s="3" t="s">
        <v>63</v>
      </c>
      <c r="B42" s="57"/>
      <c r="C42" s="60"/>
      <c r="D42" s="59"/>
    </row>
    <row r="43" spans="1:6" ht="18.95" customHeight="1">
      <c r="A43" s="27" t="s">
        <v>64</v>
      </c>
      <c r="B43" s="58"/>
      <c r="C43" s="59"/>
      <c r="D43" s="60"/>
    </row>
    <row r="44" spans="1:6" ht="18.95" customHeight="1">
      <c r="A44" s="28"/>
      <c r="C44" s="62"/>
      <c r="D44" s="29"/>
    </row>
    <row r="45" spans="1:6" ht="18.95" customHeight="1">
      <c r="A45" s="27" t="s">
        <v>65</v>
      </c>
      <c r="B45" s="58"/>
      <c r="C45" s="61"/>
      <c r="D45" s="60"/>
    </row>
    <row r="46" spans="1:6" ht="18.95" customHeight="1">
      <c r="A46" s="27" t="s">
        <v>66</v>
      </c>
      <c r="B46" s="57"/>
      <c r="C46" s="26"/>
      <c r="D46" s="60"/>
    </row>
    <row r="47" spans="1:6" ht="18.95" customHeight="1">
      <c r="A47" s="27" t="s">
        <v>67</v>
      </c>
      <c r="B47" s="57"/>
      <c r="C47" s="26"/>
      <c r="D47" s="60"/>
    </row>
    <row r="48" spans="1:6" ht="18.95" customHeight="1">
      <c r="A48" s="27" t="s">
        <v>68</v>
      </c>
      <c r="B48" s="57"/>
      <c r="C48" s="26"/>
      <c r="D48" s="60"/>
    </row>
    <row r="49" spans="1:4" ht="18.95" customHeight="1">
      <c r="A49" s="27" t="s">
        <v>69</v>
      </c>
      <c r="B49" s="57"/>
      <c r="C49" s="26"/>
      <c r="D49" s="60"/>
    </row>
    <row r="50" spans="1:4" ht="18.95" customHeight="1">
      <c r="A50" s="27" t="s">
        <v>70</v>
      </c>
      <c r="B50" s="57"/>
      <c r="C50" s="26"/>
      <c r="D50" s="60"/>
    </row>
    <row r="51" spans="1:4" ht="18.95" customHeight="1">
      <c r="A51" s="27" t="s">
        <v>51</v>
      </c>
      <c r="B51" s="58"/>
      <c r="C51" s="61"/>
      <c r="D51" s="65">
        <f>IF(D41="LBS",F35*6,F35*0.72)</f>
        <v>0</v>
      </c>
    </row>
    <row r="52" spans="1:4" ht="18.95" customHeight="1">
      <c r="A52" s="28"/>
      <c r="C52" s="29"/>
      <c r="D52" s="29"/>
    </row>
    <row r="53" spans="1:4" ht="18.95" customHeight="1">
      <c r="A53" s="36" t="s">
        <v>71</v>
      </c>
      <c r="B53" s="31"/>
      <c r="C53" s="26"/>
      <c r="D53" s="66">
        <f>SUM(D45:D52)</f>
        <v>0</v>
      </c>
    </row>
  </sheetData>
  <sheetProtection password="CC32" sheet="1" objects="1" scenarios="1"/>
  <mergeCells count="7">
    <mergeCell ref="B12:C12"/>
    <mergeCell ref="B6:C6"/>
    <mergeCell ref="B7:C7"/>
    <mergeCell ref="B8:C8"/>
    <mergeCell ref="B9:C9"/>
    <mergeCell ref="B10:C10"/>
    <mergeCell ref="B11:C11"/>
  </mergeCells>
  <phoneticPr fontId="2" type="noConversion"/>
  <pageMargins left="0.70000000000000007" right="0.70000000000000007" top="0.75000000000000011" bottom="0.75000000000000011" header="0.30000000000000004" footer="0.30000000000000004"/>
  <pageSetup paperSize="9" scale="72" orientation="portrait" horizontalDpi="0" verticalDpi="0"/>
  <rowBreaks count="1" manualBreakCount="1">
    <brk id="54" max="16383" man="1"/>
  </rowBreaks>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Data!$A$2:$A$5</xm:f>
          </x14:formula1>
          <xm:sqref>B16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53"/>
  <sheetViews>
    <sheetView topLeftCell="A32" workbookViewId="0">
      <selection activeCell="D55" sqref="D55"/>
    </sheetView>
  </sheetViews>
  <sheetFormatPr defaultColWidth="11" defaultRowHeight="18.95" customHeight="1"/>
  <cols>
    <col min="1" max="1" width="21.875" customWidth="1"/>
    <col min="2" max="6" width="15.5" customWidth="1"/>
  </cols>
  <sheetData>
    <row r="1" spans="1:3" ht="18.95" customHeight="1">
      <c r="A1" s="2" t="s">
        <v>0</v>
      </c>
    </row>
    <row r="3" spans="1:3" ht="18.95" customHeight="1">
      <c r="A3" t="s">
        <v>1</v>
      </c>
      <c r="B3" s="11">
        <v>44044</v>
      </c>
    </row>
    <row r="5" spans="1:3" ht="18.95" customHeight="1">
      <c r="A5" s="2" t="s">
        <v>34</v>
      </c>
    </row>
    <row r="6" spans="1:3" ht="18.95" customHeight="1">
      <c r="A6" t="s">
        <v>30</v>
      </c>
      <c r="B6" s="67" t="s">
        <v>72</v>
      </c>
      <c r="C6" s="69"/>
    </row>
    <row r="7" spans="1:3" ht="18.95" customHeight="1">
      <c r="A7" t="s">
        <v>35</v>
      </c>
      <c r="B7" s="67" t="s">
        <v>73</v>
      </c>
      <c r="C7" s="69"/>
    </row>
    <row r="8" spans="1:3" ht="18.95" customHeight="1">
      <c r="A8" t="s">
        <v>74</v>
      </c>
      <c r="B8" s="68">
        <v>44044</v>
      </c>
      <c r="C8" s="70"/>
    </row>
    <row r="9" spans="1:3" ht="18.95" customHeight="1">
      <c r="A9" t="s">
        <v>37</v>
      </c>
      <c r="B9" s="68">
        <v>43831</v>
      </c>
      <c r="C9" s="70"/>
    </row>
    <row r="10" spans="1:3" ht="18.95" customHeight="1">
      <c r="A10" t="s">
        <v>38</v>
      </c>
      <c r="B10" s="68">
        <v>43953</v>
      </c>
      <c r="C10" s="70"/>
    </row>
    <row r="11" spans="1:3" ht="18.95" customHeight="1">
      <c r="A11" t="s">
        <v>39</v>
      </c>
      <c r="B11" s="67" t="s">
        <v>75</v>
      </c>
      <c r="C11" s="69"/>
    </row>
    <row r="12" spans="1:3" ht="18.95" customHeight="1">
      <c r="A12" t="s">
        <v>40</v>
      </c>
      <c r="B12" s="67" t="s">
        <v>76</v>
      </c>
      <c r="C12" s="69"/>
    </row>
    <row r="13" spans="1:3" ht="18.95" customHeight="1">
      <c r="B13" s="1"/>
    </row>
    <row r="15" spans="1:3" ht="18.95" customHeight="1">
      <c r="A15" s="2" t="s">
        <v>41</v>
      </c>
    </row>
    <row r="16" spans="1:3" ht="18.95" customHeight="1">
      <c r="A16" t="s">
        <v>42</v>
      </c>
      <c r="B16" s="18" t="s">
        <v>77</v>
      </c>
    </row>
    <row r="17" spans="1:6" ht="18.95" customHeight="1">
      <c r="A17" t="s">
        <v>44</v>
      </c>
      <c r="B17" t="s">
        <v>78</v>
      </c>
    </row>
    <row r="18" spans="1:6" ht="18.95" customHeight="1">
      <c r="A18" t="s">
        <v>45</v>
      </c>
      <c r="B18" t="s">
        <v>79</v>
      </c>
    </row>
    <row r="19" spans="1:6" ht="18.95" customHeight="1">
      <c r="A19" t="s">
        <v>46</v>
      </c>
      <c r="B19" t="s">
        <v>80</v>
      </c>
    </row>
    <row r="21" spans="1:6" ht="18.95" customHeight="1">
      <c r="A21" s="12"/>
      <c r="B21" s="12" t="s">
        <v>47</v>
      </c>
      <c r="C21" s="5" t="s">
        <v>48</v>
      </c>
      <c r="D21" s="5" t="s">
        <v>49</v>
      </c>
      <c r="E21" s="5" t="s">
        <v>50</v>
      </c>
      <c r="F21" s="5" t="s">
        <v>51</v>
      </c>
    </row>
    <row r="22" spans="1:6" ht="18.95" customHeight="1">
      <c r="A22" s="13"/>
      <c r="B22" s="13"/>
      <c r="C22" s="8"/>
      <c r="D22" s="8"/>
      <c r="E22" s="8"/>
      <c r="F22" s="8" t="str">
        <f>VLOOKUP(B16,Data!A3:C5,2,FALSE)</f>
        <v>USG</v>
      </c>
    </row>
    <row r="23" spans="1:6" ht="18.95" customHeight="1">
      <c r="A23" s="3" t="s">
        <v>52</v>
      </c>
      <c r="B23" s="3" t="s">
        <v>81</v>
      </c>
      <c r="C23" s="3" t="s">
        <v>82</v>
      </c>
      <c r="D23" s="3">
        <v>30</v>
      </c>
      <c r="E23" s="3">
        <v>40</v>
      </c>
      <c r="F23" s="3">
        <v>5.3</v>
      </c>
    </row>
    <row r="24" spans="1:6" ht="18.95" customHeight="1">
      <c r="A24" s="3" t="s">
        <v>53</v>
      </c>
      <c r="B24" s="3" t="s">
        <v>82</v>
      </c>
      <c r="C24" s="3" t="s">
        <v>83</v>
      </c>
      <c r="D24" s="3">
        <v>35</v>
      </c>
      <c r="E24" s="3">
        <v>45</v>
      </c>
      <c r="F24" s="3">
        <v>6</v>
      </c>
    </row>
    <row r="25" spans="1:6" ht="18.95" customHeight="1">
      <c r="A25" s="3" t="s">
        <v>54</v>
      </c>
      <c r="B25" s="3" t="s">
        <v>83</v>
      </c>
      <c r="C25" s="3" t="s">
        <v>84</v>
      </c>
      <c r="D25" s="3">
        <v>40</v>
      </c>
      <c r="E25" s="3">
        <v>60</v>
      </c>
      <c r="F25" s="3">
        <v>8</v>
      </c>
    </row>
    <row r="26" spans="1:6" ht="18.95" customHeight="1">
      <c r="A26" s="3" t="s">
        <v>55</v>
      </c>
      <c r="B26" s="3" t="s">
        <v>84</v>
      </c>
      <c r="C26" s="3" t="s">
        <v>81</v>
      </c>
      <c r="D26" s="3">
        <v>35</v>
      </c>
      <c r="E26" s="3">
        <v>45</v>
      </c>
      <c r="F26" s="3">
        <v>6</v>
      </c>
    </row>
    <row r="27" spans="1:6" ht="18.95" customHeight="1">
      <c r="A27" s="3" t="s">
        <v>56</v>
      </c>
      <c r="B27" s="3"/>
      <c r="C27" s="3"/>
      <c r="D27" s="3"/>
      <c r="E27" s="3"/>
      <c r="F27" s="3"/>
    </row>
    <row r="28" spans="1:6" ht="18.95" customHeight="1">
      <c r="A28" s="3" t="s">
        <v>57</v>
      </c>
      <c r="B28" s="3"/>
      <c r="C28" s="3"/>
      <c r="D28" s="3"/>
      <c r="E28" s="3"/>
      <c r="F28" s="3"/>
    </row>
    <row r="29" spans="1:6" ht="18.95" customHeight="1">
      <c r="A29" s="9"/>
      <c r="F29" s="10"/>
    </row>
    <row r="30" spans="1:6" ht="18.95" customHeight="1">
      <c r="A30" s="9" t="s">
        <v>58</v>
      </c>
      <c r="F30" s="3">
        <v>4</v>
      </c>
    </row>
    <row r="31" spans="1:6" ht="18.95" customHeight="1">
      <c r="A31" s="9"/>
      <c r="F31" s="10"/>
    </row>
    <row r="32" spans="1:6" ht="18.95" customHeight="1">
      <c r="A32" s="9" t="s">
        <v>59</v>
      </c>
      <c r="F32" s="3">
        <f>SUM(F23:F31)</f>
        <v>29.3</v>
      </c>
    </row>
    <row r="33" spans="1:6" ht="18.95" customHeight="1">
      <c r="A33" s="9"/>
      <c r="F33" s="10"/>
    </row>
    <row r="34" spans="1:6" ht="18.95" customHeight="1">
      <c r="A34" s="9" t="s">
        <v>60</v>
      </c>
      <c r="C34" s="3" t="s">
        <v>83</v>
      </c>
      <c r="F34" s="10"/>
    </row>
    <row r="35" spans="1:6" ht="18.95" customHeight="1">
      <c r="A35" s="17" t="s">
        <v>61</v>
      </c>
      <c r="B35" s="7"/>
      <c r="C35" s="7"/>
      <c r="D35" s="7"/>
      <c r="E35" s="7"/>
      <c r="F35" s="16">
        <v>20</v>
      </c>
    </row>
    <row r="38" spans="1:6" ht="18.95" customHeight="1">
      <c r="A38" s="2" t="s">
        <v>19</v>
      </c>
    </row>
    <row r="40" spans="1:6" ht="18.95" customHeight="1">
      <c r="A40" s="4"/>
      <c r="B40" s="55" t="s">
        <v>30</v>
      </c>
      <c r="C40" s="24"/>
      <c r="D40" s="14" t="s">
        <v>62</v>
      </c>
    </row>
    <row r="41" spans="1:6" ht="18.95" customHeight="1">
      <c r="A41" s="9"/>
      <c r="B41" s="56"/>
      <c r="C41" s="29"/>
      <c r="D41" s="15" t="str">
        <f>VLOOKUP(B16,Data!A3:C5,3,FALSE)</f>
        <v>LBS</v>
      </c>
    </row>
    <row r="42" spans="1:6" ht="18.95" customHeight="1">
      <c r="A42" s="3" t="s">
        <v>63</v>
      </c>
      <c r="B42" s="57"/>
      <c r="C42" s="60"/>
      <c r="D42" s="63"/>
    </row>
    <row r="43" spans="1:6" ht="18.95" customHeight="1">
      <c r="A43" s="3" t="s">
        <v>64</v>
      </c>
      <c r="B43" s="58"/>
      <c r="C43" s="59"/>
      <c r="D43" s="3">
        <v>1370</v>
      </c>
    </row>
    <row r="44" spans="1:6" ht="18.95" customHeight="1">
      <c r="A44" s="9"/>
      <c r="B44" s="20"/>
      <c r="C44" s="62"/>
      <c r="D44" s="10"/>
    </row>
    <row r="45" spans="1:6" ht="18.95" customHeight="1">
      <c r="A45" s="3" t="s">
        <v>65</v>
      </c>
      <c r="B45" s="58"/>
      <c r="C45" s="61"/>
      <c r="D45" s="3">
        <v>907</v>
      </c>
    </row>
    <row r="46" spans="1:6" ht="18.95" customHeight="1">
      <c r="A46" s="3" t="s">
        <v>66</v>
      </c>
      <c r="B46" s="57"/>
      <c r="C46" s="26"/>
      <c r="D46" s="3">
        <v>135</v>
      </c>
    </row>
    <row r="47" spans="1:6" ht="18.95" customHeight="1">
      <c r="A47" s="3" t="s">
        <v>67</v>
      </c>
      <c r="B47" s="57"/>
      <c r="C47" s="26"/>
      <c r="D47" s="3">
        <v>180</v>
      </c>
    </row>
    <row r="48" spans="1:6" ht="18.95" customHeight="1">
      <c r="A48" s="3" t="s">
        <v>68</v>
      </c>
      <c r="B48" s="57"/>
      <c r="C48" s="26"/>
      <c r="D48" s="3"/>
    </row>
    <row r="49" spans="1:4" ht="18.95" customHeight="1">
      <c r="A49" s="3" t="s">
        <v>69</v>
      </c>
      <c r="B49" s="57"/>
      <c r="C49" s="26"/>
      <c r="D49" s="3"/>
    </row>
    <row r="50" spans="1:4" ht="18.95" customHeight="1">
      <c r="A50" s="3" t="s">
        <v>70</v>
      </c>
      <c r="B50" s="57"/>
      <c r="C50" s="26"/>
      <c r="D50" s="3">
        <v>10</v>
      </c>
    </row>
    <row r="51" spans="1:4" ht="18.95" customHeight="1">
      <c r="A51" s="3" t="s">
        <v>51</v>
      </c>
      <c r="B51" s="58"/>
      <c r="C51" s="61"/>
      <c r="D51" s="3">
        <f>IF(D41="LBS",F35*6,F35*0.72)</f>
        <v>120</v>
      </c>
    </row>
    <row r="52" spans="1:4" ht="18.95" customHeight="1">
      <c r="A52" s="9"/>
      <c r="C52" s="29"/>
      <c r="D52" s="10"/>
    </row>
    <row r="53" spans="1:4" ht="18.95" customHeight="1">
      <c r="A53" s="6" t="s">
        <v>71</v>
      </c>
      <c r="B53" s="7"/>
      <c r="C53" s="26"/>
      <c r="D53" s="16">
        <f>SUM(D45:D52)</f>
        <v>1352</v>
      </c>
    </row>
  </sheetData>
  <sheetProtection password="CC3A" sheet="1" objects="1" scenarios="1"/>
  <mergeCells count="7">
    <mergeCell ref="B12:C12"/>
    <mergeCell ref="B6:C6"/>
    <mergeCell ref="B7:C7"/>
    <mergeCell ref="B8:C8"/>
    <mergeCell ref="B9:C9"/>
    <mergeCell ref="B10:C10"/>
    <mergeCell ref="B11:C11"/>
  </mergeCells>
  <phoneticPr fontId="2" type="noConversion"/>
  <pageMargins left="0.70000000000000007" right="0.70000000000000007" top="0.75000000000000011" bottom="0.75000000000000011" header="0.30000000000000004" footer="0.30000000000000004"/>
  <pageSetup paperSize="9" scale="72" fitToWidth="0" orientation="portrait" horizontalDpi="0" verticalDpi="0"/>
  <colBreaks count="1" manualBreakCount="1">
    <brk id="6" max="1048575" man="1"/>
  </colBreaks>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Data!$A$2:$A$5</xm:f>
          </x14:formula1>
          <xm:sqref>B16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89"/>
  <sheetViews>
    <sheetView topLeftCell="A16" workbookViewId="0">
      <selection activeCell="D35" sqref="D35"/>
    </sheetView>
  </sheetViews>
  <sheetFormatPr defaultColWidth="11" defaultRowHeight="15.95"/>
  <cols>
    <col min="1" max="1" width="36.5" style="51" customWidth="1"/>
    <col min="2" max="2" width="64.375" style="37" customWidth="1"/>
  </cols>
  <sheetData>
    <row r="1" spans="1:2">
      <c r="A1" s="50" t="s">
        <v>85</v>
      </c>
    </row>
    <row r="2" spans="1:2">
      <c r="A2" s="50"/>
    </row>
    <row r="3" spans="1:2">
      <c r="A3" s="51" t="s">
        <v>1</v>
      </c>
    </row>
    <row r="5" spans="1:2">
      <c r="A5" s="50" t="s">
        <v>34</v>
      </c>
    </row>
    <row r="6" spans="1:2">
      <c r="A6" s="51" t="s">
        <v>30</v>
      </c>
    </row>
    <row r="7" spans="1:2">
      <c r="A7" s="51" t="s">
        <v>35</v>
      </c>
    </row>
    <row r="8" spans="1:2">
      <c r="A8" s="51" t="s">
        <v>74</v>
      </c>
      <c r="B8" s="37" t="s">
        <v>86</v>
      </c>
    </row>
    <row r="9" spans="1:2">
      <c r="A9" s="51" t="s">
        <v>37</v>
      </c>
    </row>
    <row r="10" spans="1:2" ht="32.1">
      <c r="A10" s="51" t="s">
        <v>38</v>
      </c>
      <c r="B10" s="37" t="s">
        <v>87</v>
      </c>
    </row>
    <row r="11" spans="1:2">
      <c r="A11" s="51" t="s">
        <v>39</v>
      </c>
    </row>
    <row r="12" spans="1:2">
      <c r="A12" s="51" t="s">
        <v>88</v>
      </c>
    </row>
    <row r="15" spans="1:2">
      <c r="A15" s="50" t="s">
        <v>41</v>
      </c>
    </row>
    <row r="16" spans="1:2" ht="32.1">
      <c r="A16" s="51" t="s">
        <v>42</v>
      </c>
      <c r="B16" s="37" t="s">
        <v>89</v>
      </c>
    </row>
    <row r="17" spans="1:2">
      <c r="A17" s="51" t="s">
        <v>44</v>
      </c>
    </row>
    <row r="18" spans="1:2">
      <c r="A18" s="51" t="s">
        <v>45</v>
      </c>
      <c r="B18" s="37" t="s">
        <v>90</v>
      </c>
    </row>
    <row r="19" spans="1:2" ht="48">
      <c r="A19" s="51" t="s">
        <v>46</v>
      </c>
      <c r="B19" s="37" t="s">
        <v>91</v>
      </c>
    </row>
    <row r="20" spans="1:2" hidden="1"/>
    <row r="21" spans="1:2" hidden="1"/>
    <row r="22" spans="1:2" hidden="1"/>
    <row r="23" spans="1:2" hidden="1"/>
    <row r="24" spans="1:2" hidden="1"/>
    <row r="25" spans="1:2" hidden="1"/>
    <row r="26" spans="1:2" hidden="1"/>
    <row r="27" spans="1:2" hidden="1"/>
    <row r="28" spans="1:2" hidden="1"/>
    <row r="29" spans="1:2" hidden="1"/>
    <row r="30" spans="1:2" hidden="1"/>
    <row r="31" spans="1:2" hidden="1"/>
    <row r="32" spans="1:2" hidden="1"/>
    <row r="33" spans="1:2" ht="32.1">
      <c r="A33" s="51" t="s">
        <v>92</v>
      </c>
      <c r="B33" s="37" t="s">
        <v>93</v>
      </c>
    </row>
    <row r="34" spans="1:2">
      <c r="A34" s="52"/>
    </row>
    <row r="35" spans="1:2" ht="48">
      <c r="A35" s="51" t="s">
        <v>61</v>
      </c>
      <c r="B35" s="37" t="s">
        <v>94</v>
      </c>
    </row>
    <row r="38" spans="1:2">
      <c r="A38" s="50" t="s">
        <v>19</v>
      </c>
    </row>
    <row r="39" spans="1:2" hidden="1">
      <c r="A39" s="50"/>
    </row>
    <row r="40" spans="1:2" hidden="1">
      <c r="A40" s="50"/>
    </row>
    <row r="41" spans="1:2" hidden="1"/>
    <row r="42" spans="1:2" ht="32.1">
      <c r="A42" s="51" t="s">
        <v>95</v>
      </c>
      <c r="B42" s="37" t="s">
        <v>89</v>
      </c>
    </row>
    <row r="43" spans="1:2">
      <c r="A43" s="51" t="s">
        <v>64</v>
      </c>
      <c r="B43" s="37" t="s">
        <v>96</v>
      </c>
    </row>
    <row r="45" spans="1:2">
      <c r="A45" s="51" t="s">
        <v>65</v>
      </c>
      <c r="B45" s="37" t="s">
        <v>96</v>
      </c>
    </row>
    <row r="46" spans="1:2">
      <c r="A46" s="51" t="s">
        <v>66</v>
      </c>
    </row>
    <row r="47" spans="1:2">
      <c r="A47" s="51" t="s">
        <v>67</v>
      </c>
      <c r="B47" s="37" t="s">
        <v>97</v>
      </c>
    </row>
    <row r="48" spans="1:2">
      <c r="A48" s="51" t="s">
        <v>68</v>
      </c>
    </row>
    <row r="49" spans="1:2">
      <c r="A49" s="51" t="s">
        <v>69</v>
      </c>
    </row>
    <row r="50" spans="1:2">
      <c r="A50" s="51" t="s">
        <v>70</v>
      </c>
    </row>
    <row r="51" spans="1:2">
      <c r="A51" s="51" t="s">
        <v>51</v>
      </c>
      <c r="B51" s="37" t="s">
        <v>98</v>
      </c>
    </row>
    <row r="53" spans="1:2">
      <c r="A53" s="51" t="s">
        <v>71</v>
      </c>
      <c r="B53" s="37" t="s">
        <v>99</v>
      </c>
    </row>
    <row r="57" spans="1:2" hidden="1">
      <c r="A57" s="51" t="s">
        <v>6</v>
      </c>
    </row>
    <row r="58" spans="1:2" hidden="1">
      <c r="A58" s="51" t="s">
        <v>7</v>
      </c>
    </row>
    <row r="59" spans="1:2" hidden="1">
      <c r="A59" s="51" t="s">
        <v>8</v>
      </c>
    </row>
    <row r="60" spans="1:2" hidden="1">
      <c r="A60" s="51" t="s">
        <v>9</v>
      </c>
    </row>
    <row r="61" spans="1:2" hidden="1"/>
    <row r="62" spans="1:2" hidden="1">
      <c r="A62" s="51" t="s">
        <v>11</v>
      </c>
    </row>
    <row r="63" spans="1:2" hidden="1">
      <c r="A63" s="51" t="s">
        <v>12</v>
      </c>
    </row>
    <row r="64" spans="1:2" hidden="1"/>
    <row r="65" spans="1:1" hidden="1">
      <c r="A65" s="51" t="s">
        <v>14</v>
      </c>
    </row>
    <row r="66" spans="1:1" hidden="1">
      <c r="A66" s="51" t="s">
        <v>15</v>
      </c>
    </row>
    <row r="67" spans="1:1" hidden="1"/>
    <row r="68" spans="1:1" hidden="1">
      <c r="A68" s="51" t="s">
        <v>17</v>
      </c>
    </row>
    <row r="69" spans="1:1" hidden="1">
      <c r="A69" s="51" t="s">
        <v>18</v>
      </c>
    </row>
    <row r="70" spans="1:1" hidden="1"/>
    <row r="71" spans="1:1" hidden="1">
      <c r="A71" s="51" t="s">
        <v>20</v>
      </c>
    </row>
    <row r="72" spans="1:1" hidden="1">
      <c r="A72" s="51" t="s">
        <v>21</v>
      </c>
    </row>
    <row r="73" spans="1:1" hidden="1">
      <c r="A73" s="51" t="s">
        <v>22</v>
      </c>
    </row>
    <row r="74" spans="1:1" hidden="1">
      <c r="A74" s="51" t="s">
        <v>23</v>
      </c>
    </row>
    <row r="75" spans="1:1" hidden="1">
      <c r="A75" s="51" t="s">
        <v>24</v>
      </c>
    </row>
    <row r="76" spans="1:1" hidden="1">
      <c r="A76" s="50" t="s">
        <v>28</v>
      </c>
    </row>
    <row r="77" spans="1:1" hidden="1"/>
    <row r="78" spans="1:1" hidden="1"/>
    <row r="79" spans="1:1" hidden="1"/>
    <row r="80" spans="1:1" hidden="1"/>
    <row r="81" spans="1:1" hidden="1"/>
    <row r="82" spans="1:1" hidden="1"/>
    <row r="83" spans="1:1" hidden="1">
      <c r="A83" s="50" t="s">
        <v>33</v>
      </c>
    </row>
    <row r="84" spans="1:1" hidden="1">
      <c r="A84" s="53"/>
    </row>
    <row r="85" spans="1:1" hidden="1">
      <c r="A85" s="52"/>
    </row>
    <row r="86" spans="1:1" hidden="1">
      <c r="A86" s="52"/>
    </row>
    <row r="87" spans="1:1" hidden="1">
      <c r="A87" s="52"/>
    </row>
    <row r="88" spans="1:1" hidden="1">
      <c r="A88" s="54"/>
    </row>
    <row r="89" spans="1:1" hidden="1"/>
  </sheetData>
  <phoneticPr fontId="2" type="noConversion"/>
  <pageMargins left="0.7" right="0.7" top="0.75" bottom="0.75" header="0.3" footer="0.3"/>
  <pageSetup paperSize="9" scale="73" orientation="portrait" horizontalDpi="0" verticalDpi="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C5"/>
  <sheetViews>
    <sheetView workbookViewId="0">
      <selection activeCell="B5" sqref="B5"/>
    </sheetView>
  </sheetViews>
  <sheetFormatPr defaultColWidth="11" defaultRowHeight="15.95"/>
  <sheetData>
    <row r="3" spans="1:3">
      <c r="A3" t="s">
        <v>77</v>
      </c>
      <c r="B3" t="s">
        <v>100</v>
      </c>
      <c r="C3" t="s">
        <v>101</v>
      </c>
    </row>
    <row r="4" spans="1:3">
      <c r="A4" t="s">
        <v>43</v>
      </c>
      <c r="B4" t="s">
        <v>100</v>
      </c>
      <c r="C4" t="s">
        <v>101</v>
      </c>
    </row>
    <row r="5" spans="1:3">
      <c r="A5" t="s">
        <v>102</v>
      </c>
      <c r="B5" t="s">
        <v>103</v>
      </c>
      <c r="C5" t="s">
        <v>104</v>
      </c>
    </row>
  </sheetData>
  <sheetProtection password="CC32"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
  <cp:revision/>
  <dcterms:created xsi:type="dcterms:W3CDTF">2020-07-27T10:41:23Z</dcterms:created>
  <dcterms:modified xsi:type="dcterms:W3CDTF">2023-08-10T16:10:51Z</dcterms:modified>
  <cp:category/>
  <cp:contentStatus/>
</cp:coreProperties>
</file>